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60" yWindow="0" windowWidth="16425" windowHeight="116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Sheet1!$A$1:$I$59</definedName>
  </definedNames>
  <calcPr calcId="145621"/>
</workbook>
</file>

<file path=xl/calcChain.xml><?xml version="1.0" encoding="utf-8"?>
<calcChain xmlns="http://schemas.openxmlformats.org/spreadsheetml/2006/main">
  <c r="H38" i="1" l="1"/>
  <c r="I38" i="1"/>
  <c r="I51" i="1" l="1"/>
  <c r="I46" i="1"/>
  <c r="I43" i="1" l="1"/>
  <c r="I42" i="1" s="1"/>
  <c r="I36" i="1" s="1"/>
  <c r="I28" i="1"/>
  <c r="I15" i="1"/>
  <c r="I11" i="1"/>
  <c r="I19" i="1" l="1"/>
  <c r="I13" i="1"/>
  <c r="I58" i="1" s="1"/>
  <c r="I59" i="1" s="1"/>
  <c r="H15" i="1"/>
  <c r="H11" i="1" l="1"/>
  <c r="H51" i="1" l="1"/>
  <c r="H43" i="1"/>
  <c r="H28" i="1"/>
  <c r="H46" i="1"/>
  <c r="H19" i="1" l="1"/>
  <c r="H13" i="1" s="1"/>
  <c r="H42" i="1"/>
  <c r="H36" i="1" s="1"/>
  <c r="G43" i="1"/>
  <c r="G28" i="1"/>
  <c r="G46" i="1"/>
  <c r="G51" i="1"/>
  <c r="H58" i="1" l="1"/>
  <c r="H59" i="1" s="1"/>
  <c r="G15" i="1"/>
  <c r="G19" i="1"/>
  <c r="G38" i="1"/>
  <c r="G11" i="1"/>
  <c r="G42" i="1"/>
  <c r="G13" i="1" l="1"/>
  <c r="G36" i="1"/>
  <c r="G58" i="1" l="1"/>
  <c r="G59" i="1" s="1"/>
  <c r="E11" i="1"/>
  <c r="F11" i="1"/>
  <c r="F51" i="1"/>
  <c r="F46" i="1"/>
  <c r="F38" i="1"/>
  <c r="F28" i="1"/>
  <c r="F43" i="1" l="1"/>
  <c r="F42" i="1" s="1"/>
  <c r="E28" i="1" l="1"/>
  <c r="F15" i="1"/>
  <c r="F19" i="1" l="1"/>
  <c r="F13" i="1" l="1"/>
  <c r="F36" i="1"/>
  <c r="F58" i="1" l="1"/>
  <c r="F59" i="1" s="1"/>
  <c r="E15" i="1" l="1"/>
  <c r="E38" i="1"/>
  <c r="E43" i="1"/>
  <c r="E46" i="1"/>
  <c r="E42" i="1" l="1"/>
  <c r="E19" i="1" l="1"/>
  <c r="E51" i="1"/>
  <c r="E36" i="1" l="1"/>
  <c r="E13" i="1"/>
  <c r="E58" i="1" l="1"/>
  <c r="E59" i="1" l="1"/>
</calcChain>
</file>

<file path=xl/sharedStrings.xml><?xml version="1.0" encoding="utf-8"?>
<sst xmlns="http://schemas.openxmlformats.org/spreadsheetml/2006/main" count="70" uniqueCount="36">
  <si>
    <t>(MILLIONS OF BAHT)</t>
  </si>
  <si>
    <t xml:space="preserve">A. NON FINANCIAL ACCOUNT </t>
  </si>
  <si>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</si>
  <si>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</si>
  <si>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</si>
  <si>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</si>
  <si>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</si>
  <si>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</si>
  <si>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</si>
  <si>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</si>
  <si>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</si>
  <si>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</si>
  <si>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</si>
  <si>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</si>
  <si>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</si>
  <si>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</si>
  <si>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</si>
  <si>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</si>
  <si>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</si>
  <si>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</si>
  <si>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</si>
  <si>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</si>
  <si>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</si>
  <si>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</si>
  <si>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</si>
  <si>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</si>
  <si>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</si>
  <si>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2.8  OTHER FINANCIAL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</si>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</sst>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_ ;[Red]\-#,##0\ "/>
    <numFmt numFmtId="188" formatCode="#,##0;\(#,##0\)"/>
  </numFmts>
  <fonts count="15" x14ac:knownFonts="1">
    <font>
      <sz val="10"/>
      <name val="Arial"/>
      <charset val="222"/>
    </font>
    <font>
      <sz val="10"/>
      <name val="Arial"/>
      <family val="2"/>
    </font>
    <font>
      <sz val="13"/>
      <name val="Tahoma"/>
      <family val="2"/>
    </font>
    <font>
      <sz val="8"/>
      <name val="Arial"/>
      <family val="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sz val="14"/>
      <color theme="1"/>
      <name val="Tahoma"/>
      <family val="2"/>
    </font>
    <font>
      <sz val="14"/>
      <color theme="0"/>
      <name val="Tahoma"/>
      <family val="2"/>
    </font>
    <font>
      <b/>
      <sz val="14"/>
      <color indexed="9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6"/>
      <name val="Arial"/>
      <family val="2"/>
    </font>
    <font>
      <sz val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8">
    <xf numFmtId="0" fontId="0" fillId="0" borderId="0" xfId="0"/>
    <xf numFmtId="3" fontId="2" fillId="0" borderId="0" xfId="0" quotePrefix="1" applyNumberFormat="1" applyFont="1" applyFill="1" applyBorder="1" applyAlignment="1">
      <alignment horizontal="left" vertical="center"/>
    </xf>
    <xf numFmtId="0" fontId="0" fillId="0" borderId="0" xfId="0" applyAlignment="1"/>
    <xf numFmtId="0" fontId="0" fillId="0" borderId="1" xfId="0" applyBorder="1"/>
    <xf numFmtId="3" fontId="5" fillId="0" borderId="0" xfId="0" quotePrefix="1" applyNumberFormat="1" applyFont="1" applyAlignment="1">
      <alignment horizontal="center" vertical="top"/>
    </xf>
    <xf numFmtId="0" fontId="6" fillId="0" borderId="0" xfId="0" applyFont="1"/>
    <xf numFmtId="3" fontId="5" fillId="0" borderId="0" xfId="0" applyNumberFormat="1" applyFont="1" applyBorder="1"/>
    <xf numFmtId="187" fontId="5" fillId="0" borderId="0" xfId="0" applyNumberFormat="1" applyFont="1" applyAlignment="1">
      <alignment horizontal="right"/>
    </xf>
    <xf numFmtId="0" fontId="7" fillId="3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Border="1"/>
    <xf numFmtId="3" fontId="5" fillId="0" borderId="0" xfId="0" applyNumberFormat="1" applyFont="1" applyBorder="1" applyAlignment="1">
      <alignment vertical="center"/>
    </xf>
    <xf numFmtId="187" fontId="7" fillId="0" borderId="0" xfId="0" applyNumberFormat="1" applyFont="1" applyBorder="1" applyAlignment="1">
      <alignment vertical="center"/>
    </xf>
    <xf numFmtId="3" fontId="5" fillId="0" borderId="0" xfId="0" applyNumberFormat="1" applyFont="1" applyBorder="1" applyAlignment="1"/>
    <xf numFmtId="3" fontId="5" fillId="0" borderId="0" xfId="0" applyNumberFormat="1" applyFont="1" applyBorder="1" applyAlignment="1">
      <alignment horizontal="left" indent="2"/>
    </xf>
    <xf numFmtId="37" fontId="5" fillId="0" borderId="0" xfId="0" applyNumberFormat="1" applyFont="1" applyBorder="1" applyAlignment="1">
      <alignment vertical="center"/>
    </xf>
    <xf numFmtId="3" fontId="8" fillId="0" borderId="0" xfId="0" applyNumberFormat="1" applyFont="1" applyBorder="1" applyAlignment="1">
      <alignment vertical="center"/>
    </xf>
    <xf numFmtId="37" fontId="9" fillId="0" borderId="0" xfId="0" applyNumberFormat="1" applyFont="1" applyBorder="1" applyAlignment="1">
      <alignment vertical="center"/>
    </xf>
    <xf numFmtId="3" fontId="9" fillId="0" borderId="0" xfId="0" applyNumberFormat="1" applyFont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/>
    <xf numFmtId="3" fontId="7" fillId="0" borderId="0" xfId="0" applyNumberFormat="1" applyFont="1" applyBorder="1" applyAlignment="1"/>
    <xf numFmtId="37" fontId="7" fillId="0" borderId="0" xfId="0" applyNumberFormat="1" applyFont="1" applyBorder="1" applyAlignment="1"/>
    <xf numFmtId="3" fontId="7" fillId="2" borderId="0" xfId="0" applyNumberFormat="1" applyFont="1" applyFill="1" applyBorder="1" applyAlignment="1">
      <alignment vertical="center"/>
    </xf>
    <xf numFmtId="3" fontId="7" fillId="2" borderId="0" xfId="1" applyNumberFormat="1" applyFont="1" applyFill="1" applyBorder="1" applyAlignment="1">
      <alignment vertical="center"/>
    </xf>
    <xf numFmtId="3" fontId="5" fillId="0" borderId="0" xfId="0" applyNumberFormat="1" applyFont="1"/>
    <xf numFmtId="3" fontId="7" fillId="0" borderId="0" xfId="0" applyNumberFormat="1" applyFont="1" applyBorder="1" applyAlignment="1">
      <alignment vertical="center"/>
    </xf>
    <xf numFmtId="37" fontId="10" fillId="0" borderId="0" xfId="1" applyNumberFormat="1" applyFont="1" applyBorder="1" applyAlignment="1">
      <alignment vertical="center"/>
    </xf>
    <xf numFmtId="3" fontId="9" fillId="0" borderId="0" xfId="1" applyNumberFormat="1" applyFont="1" applyBorder="1" applyAlignment="1">
      <alignment vertical="center"/>
    </xf>
    <xf numFmtId="3" fontId="10" fillId="0" borderId="0" xfId="1" applyNumberFormat="1" applyFont="1" applyBorder="1" applyAlignment="1">
      <alignment vertical="center"/>
    </xf>
    <xf numFmtId="37" fontId="7" fillId="0" borderId="0" xfId="1" applyNumberFormat="1" applyFont="1" applyBorder="1" applyAlignment="1">
      <alignment vertical="center"/>
    </xf>
    <xf numFmtId="3" fontId="7" fillId="0" borderId="0" xfId="1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left"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/>
    </xf>
    <xf numFmtId="3" fontId="7" fillId="0" borderId="0" xfId="0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left" vertical="center"/>
    </xf>
    <xf numFmtId="37" fontId="9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11" fillId="0" borderId="0" xfId="0" applyNumberFormat="1" applyFont="1" applyFill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left" vertical="center" indent="2"/>
    </xf>
    <xf numFmtId="3" fontId="7" fillId="0" borderId="0" xfId="0" applyNumberFormat="1" applyFont="1" applyFill="1" applyBorder="1"/>
    <xf numFmtId="3" fontId="7" fillId="0" borderId="0" xfId="0" applyNumberFormat="1" applyFont="1" applyFill="1" applyBorder="1" applyAlignment="1">
      <alignment horizontal="left" vertical="center"/>
    </xf>
    <xf numFmtId="37" fontId="12" fillId="0" borderId="0" xfId="1" applyNumberFormat="1" applyFont="1" applyBorder="1" applyAlignment="1">
      <alignment vertical="center"/>
    </xf>
    <xf numFmtId="3" fontId="12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7" fillId="2" borderId="0" xfId="0" applyNumberFormat="1" applyFont="1" applyFill="1" applyBorder="1"/>
    <xf numFmtId="3" fontId="5" fillId="0" borderId="0" xfId="1" applyNumberFormat="1" applyFont="1" applyFill="1" applyBorder="1" applyAlignment="1">
      <alignment vertical="center"/>
    </xf>
    <xf numFmtId="3" fontId="7" fillId="2" borderId="1" xfId="0" quotePrefix="1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/>
    <xf numFmtId="3" fontId="7" fillId="2" borderId="1" xfId="1" applyNumberFormat="1" applyFont="1" applyFill="1" applyBorder="1" applyAlignment="1">
      <alignment vertical="center"/>
    </xf>
    <xf numFmtId="3" fontId="5" fillId="0" borderId="0" xfId="0" quotePrefix="1" applyNumberFormat="1" applyFont="1" applyFill="1" applyBorder="1" applyAlignment="1">
      <alignment horizontal="right" vertical="center"/>
    </xf>
    <xf numFmtId="0" fontId="13" fillId="0" borderId="0" xfId="0" applyFont="1"/>
    <xf numFmtId="0" fontId="14" fillId="0" borderId="0" xfId="0" applyFont="1"/>
    <xf numFmtId="3" fontId="7" fillId="3" borderId="2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 vertical="center"/>
    </xf>
    <xf numFmtId="188" fontId="4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8"/>
  <sheetViews>
    <sheetView tabSelected="1" zoomScale="60" zoomScaleNormal="6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M17" sqref="M17"/>
    </sheetView>
  </sheetViews>
  <sheetFormatPr defaultRowHeight="12.75" x14ac:dyDescent="0.2"/>
  <cols>
    <col min="1" max="3" width="4.7109375" customWidth="1"/>
    <col min="4" max="4" width="48.7109375" customWidth="1"/>
    <col min="5" max="7" width="20.7109375" customWidth="1"/>
    <col min="8" max="8" width="21.140625" customWidth="1"/>
    <col min="9" max="9" width="21.28515625" customWidth="1"/>
    <col min="14" max="14" width="27.42578125" customWidth="1"/>
    <col min="17" max="17" width="19.140625" customWidth="1"/>
  </cols>
  <sheetData>
    <row r="1" spans="1:17" ht="24.95" customHeight="1" x14ac:dyDescent="0.2">
      <c r="A1" s="57"/>
      <c r="B1" s="57"/>
      <c r="C1" s="57"/>
      <c r="D1" s="57"/>
      <c r="E1" s="57"/>
      <c r="F1" s="57"/>
      <c r="G1" s="57"/>
      <c r="H1" s="57"/>
      <c r="I1" s="57"/>
    </row>
    <row r="2" spans="1:17" ht="24.95" customHeight="1" x14ac:dyDescent="0.25">
      <c r="A2" s="4"/>
      <c r="B2" s="4"/>
      <c r="C2" s="4"/>
      <c r="D2" s="4"/>
      <c r="E2" s="4"/>
      <c r="F2" s="4"/>
      <c r="G2" s="4"/>
      <c r="H2" s="5"/>
      <c r="I2" s="5"/>
    </row>
    <row r="3" spans="1:17" ht="24.95" customHeight="1" x14ac:dyDescent="0.2">
      <c r="A3" s="56" t="s">
        <v>27</v>
      </c>
      <c r="B3" s="56"/>
      <c r="C3" s="56"/>
      <c r="D3" s="56"/>
      <c r="E3" s="56"/>
      <c r="F3" s="56"/>
      <c r="G3" s="56"/>
      <c r="H3" s="56"/>
      <c r="I3" s="56"/>
    </row>
    <row r="4" spans="1:17" ht="24.95" customHeight="1" x14ac:dyDescent="0.25">
      <c r="A4" s="6"/>
      <c r="B4" s="6"/>
      <c r="C4" s="6"/>
      <c r="D4" s="6"/>
      <c r="E4" s="7"/>
      <c r="F4" s="7"/>
      <c r="G4" s="7"/>
      <c r="H4" s="5"/>
      <c r="I4" s="7" t="s">
        <v>0</v>
      </c>
    </row>
    <row r="5" spans="1:17" ht="30" customHeight="1" x14ac:dyDescent="0.25">
      <c r="A5" s="55"/>
      <c r="B5" s="55"/>
      <c r="C5" s="55"/>
      <c r="D5" s="55"/>
      <c r="E5" s="8">
        <v>2014</v>
      </c>
      <c r="F5" s="8">
        <v>2015</v>
      </c>
      <c r="G5" s="8">
        <v>2016</v>
      </c>
      <c r="H5" s="8">
        <v>2017</v>
      </c>
      <c r="I5" s="8">
        <v>2018</v>
      </c>
    </row>
    <row r="6" spans="1:17" ht="24.95" customHeight="1" x14ac:dyDescent="0.25">
      <c r="A6" s="9" t="s">
        <v>1</v>
      </c>
      <c r="B6" s="9"/>
      <c r="C6" s="10"/>
      <c r="D6" s="10"/>
      <c r="E6" s="11"/>
      <c r="F6" s="11"/>
      <c r="G6" s="11"/>
      <c r="H6" s="11"/>
      <c r="I6" s="5"/>
    </row>
    <row r="7" spans="1:17" ht="24.95" customHeight="1" x14ac:dyDescent="0.3">
      <c r="A7" s="12" t="s">
        <v>2</v>
      </c>
      <c r="B7" s="13"/>
      <c r="C7" s="10"/>
      <c r="D7" s="10"/>
      <c r="E7" s="10">
        <v>521632</v>
      </c>
      <c r="F7" s="10">
        <v>35290</v>
      </c>
      <c r="G7" s="10">
        <v>344552</v>
      </c>
      <c r="H7" s="10">
        <v>491374</v>
      </c>
      <c r="I7" s="14">
        <v>-64226</v>
      </c>
      <c r="N7" s="53"/>
      <c r="Q7" s="53"/>
    </row>
    <row r="8" spans="1:17" ht="24.95" customHeight="1" x14ac:dyDescent="0.3">
      <c r="A8" s="12" t="s">
        <v>3</v>
      </c>
      <c r="B8" s="13"/>
      <c r="C8" s="10"/>
      <c r="D8" s="10"/>
      <c r="E8" s="10">
        <v>47415</v>
      </c>
      <c r="F8" s="10">
        <v>57392</v>
      </c>
      <c r="G8" s="10">
        <v>10108</v>
      </c>
      <c r="H8" s="10">
        <v>48562</v>
      </c>
      <c r="I8" s="14">
        <v>90874</v>
      </c>
      <c r="N8" s="53"/>
    </row>
    <row r="9" spans="1:17" ht="24.95" customHeight="1" x14ac:dyDescent="0.3">
      <c r="A9" s="12" t="s">
        <v>4</v>
      </c>
      <c r="B9" s="13"/>
      <c r="C9" s="10"/>
      <c r="D9" s="10"/>
      <c r="E9" s="10">
        <v>3274</v>
      </c>
      <c r="F9" s="10">
        <v>563</v>
      </c>
      <c r="G9" s="10">
        <v>1033</v>
      </c>
      <c r="H9" s="15">
        <v>216</v>
      </c>
      <c r="I9" s="14">
        <v>351</v>
      </c>
      <c r="N9" s="53"/>
    </row>
    <row r="10" spans="1:17" ht="24.95" customHeight="1" x14ac:dyDescent="0.25">
      <c r="A10" s="12" t="s">
        <v>5</v>
      </c>
      <c r="B10" s="13"/>
      <c r="C10" s="10"/>
      <c r="D10" s="10"/>
      <c r="E10" s="17">
        <v>0</v>
      </c>
      <c r="F10" s="17"/>
      <c r="G10" s="17"/>
      <c r="H10" s="17">
        <v>0</v>
      </c>
      <c r="I10" s="16"/>
    </row>
    <row r="11" spans="1:17" s="3" customFormat="1" ht="24.95" customHeight="1" x14ac:dyDescent="0.2">
      <c r="A11" s="18" t="s">
        <v>6</v>
      </c>
      <c r="B11" s="18"/>
      <c r="C11" s="18"/>
      <c r="D11" s="18"/>
      <c r="E11" s="18">
        <f>E7-E8-E9-E10</f>
        <v>470943</v>
      </c>
      <c r="F11" s="18">
        <f>F7-F8-F9-F10</f>
        <v>-22665</v>
      </c>
      <c r="G11" s="18">
        <f>G7-G8-G9-G10</f>
        <v>333411</v>
      </c>
      <c r="H11" s="18">
        <f>H7-H8-H9-H10</f>
        <v>442596</v>
      </c>
      <c r="I11" s="18">
        <f>I7-I8-I9-I10</f>
        <v>-155451</v>
      </c>
    </row>
    <row r="12" spans="1:17" s="2" customFormat="1" ht="30" customHeight="1" x14ac:dyDescent="0.25">
      <c r="A12" s="19" t="s">
        <v>7</v>
      </c>
      <c r="B12" s="20"/>
      <c r="C12" s="20"/>
      <c r="D12" s="20"/>
      <c r="E12" s="20"/>
      <c r="F12" s="20"/>
      <c r="G12" s="20"/>
      <c r="H12" s="20"/>
      <c r="I12" s="21"/>
    </row>
    <row r="13" spans="1:17" ht="24.95" customHeight="1" x14ac:dyDescent="0.35">
      <c r="A13" s="22" t="s">
        <v>31</v>
      </c>
      <c r="B13" s="22"/>
      <c r="C13" s="22"/>
      <c r="D13" s="22"/>
      <c r="E13" s="23">
        <f t="shared" ref="E13:F13" si="0">+E14+E15+E19+E28+E32+E33+E34</f>
        <v>1495467</v>
      </c>
      <c r="F13" s="23">
        <f t="shared" si="0"/>
        <v>510615</v>
      </c>
      <c r="G13" s="23">
        <f t="shared" ref="G13" si="1">+G14+G15+G19+G28+G32+G33+G34</f>
        <v>761612</v>
      </c>
      <c r="H13" s="23">
        <f>+H14+H15+H19+H28+H32+H33+H34</f>
        <v>1420512</v>
      </c>
      <c r="I13" s="23">
        <f>+I14+I15+I19+I28+I32+I33+I34</f>
        <v>189894</v>
      </c>
      <c r="N13" s="54"/>
    </row>
    <row r="14" spans="1:17" ht="24.95" customHeight="1" x14ac:dyDescent="0.25">
      <c r="A14" s="24"/>
      <c r="B14" s="25" t="s">
        <v>29</v>
      </c>
      <c r="C14" s="25"/>
      <c r="D14" s="25"/>
      <c r="E14" s="28">
        <v>0</v>
      </c>
      <c r="F14" s="28">
        <v>0</v>
      </c>
      <c r="G14" s="28">
        <v>0</v>
      </c>
      <c r="H14" s="28">
        <v>0</v>
      </c>
      <c r="I14" s="26"/>
    </row>
    <row r="15" spans="1:17" ht="24.95" customHeight="1" x14ac:dyDescent="0.25">
      <c r="A15" s="24"/>
      <c r="B15" s="25" t="s">
        <v>8</v>
      </c>
      <c r="C15" s="25"/>
      <c r="D15" s="25"/>
      <c r="E15" s="30">
        <f t="shared" ref="E15" si="2">SUM(E16:E18)</f>
        <v>231128</v>
      </c>
      <c r="F15" s="30">
        <f>SUM(F16:F18)</f>
        <v>-174626</v>
      </c>
      <c r="G15" s="30">
        <f>SUM(G16:G18)</f>
        <v>174600</v>
      </c>
      <c r="H15" s="30">
        <f>SUM(H16:H18)</f>
        <v>-77047</v>
      </c>
      <c r="I15" s="30">
        <f>SUM(I16:I18)</f>
        <v>53664</v>
      </c>
    </row>
    <row r="16" spans="1:17" ht="24.95" customHeight="1" x14ac:dyDescent="0.25">
      <c r="A16" s="24"/>
      <c r="B16" s="24"/>
      <c r="C16" s="31" t="s">
        <v>9</v>
      </c>
      <c r="D16" s="25"/>
      <c r="E16" s="33">
        <v>4786</v>
      </c>
      <c r="F16" s="33">
        <v>-360</v>
      </c>
      <c r="G16" s="33">
        <v>-4669</v>
      </c>
      <c r="H16" s="33">
        <v>1982</v>
      </c>
      <c r="I16" s="32">
        <v>-677</v>
      </c>
    </row>
    <row r="17" spans="1:9" ht="24.95" customHeight="1" x14ac:dyDescent="0.25">
      <c r="A17" s="24"/>
      <c r="B17" s="24"/>
      <c r="C17" s="34" t="s">
        <v>10</v>
      </c>
      <c r="D17" s="25"/>
      <c r="E17" s="33">
        <v>7488</v>
      </c>
      <c r="F17" s="33">
        <v>-3484</v>
      </c>
      <c r="G17" s="33">
        <v>3987</v>
      </c>
      <c r="H17" s="33">
        <v>125102</v>
      </c>
      <c r="I17" s="32">
        <v>-42711</v>
      </c>
    </row>
    <row r="18" spans="1:9" ht="24.95" customHeight="1" x14ac:dyDescent="0.25">
      <c r="A18" s="24"/>
      <c r="B18" s="24"/>
      <c r="C18" s="34" t="s">
        <v>11</v>
      </c>
      <c r="D18" s="25"/>
      <c r="E18" s="33">
        <v>218854</v>
      </c>
      <c r="F18" s="33">
        <v>-170782</v>
      </c>
      <c r="G18" s="33">
        <v>175282</v>
      </c>
      <c r="H18" s="33">
        <v>-204131</v>
      </c>
      <c r="I18" s="32">
        <v>97052</v>
      </c>
    </row>
    <row r="19" spans="1:9" ht="24.95" customHeight="1" x14ac:dyDescent="0.25">
      <c r="A19" s="24"/>
      <c r="B19" s="35" t="s">
        <v>12</v>
      </c>
      <c r="C19" s="35"/>
      <c r="D19" s="25"/>
      <c r="E19" s="30">
        <f t="shared" ref="E19:F19" si="3">+E20+E23</f>
        <v>597104</v>
      </c>
      <c r="F19" s="30">
        <f t="shared" si="3"/>
        <v>632109</v>
      </c>
      <c r="G19" s="30">
        <f t="shared" ref="G19:I19" si="4">+G20+G23</f>
        <v>261325</v>
      </c>
      <c r="H19" s="30">
        <f t="shared" si="4"/>
        <v>824519</v>
      </c>
      <c r="I19" s="30">
        <f t="shared" si="4"/>
        <v>89782</v>
      </c>
    </row>
    <row r="20" spans="1:9" ht="24.95" customHeight="1" x14ac:dyDescent="0.25">
      <c r="A20" s="24"/>
      <c r="B20" s="24"/>
      <c r="C20" s="34" t="s">
        <v>13</v>
      </c>
      <c r="D20" s="25"/>
      <c r="E20" s="33">
        <v>307080</v>
      </c>
      <c r="F20" s="33">
        <v>297582</v>
      </c>
      <c r="G20" s="33">
        <v>128339</v>
      </c>
      <c r="H20" s="33">
        <v>147729</v>
      </c>
      <c r="I20" s="33">
        <v>44280</v>
      </c>
    </row>
    <row r="21" spans="1:9" ht="24.95" customHeight="1" x14ac:dyDescent="0.25">
      <c r="A21" s="24"/>
      <c r="B21" s="24"/>
      <c r="C21" s="24"/>
      <c r="D21" s="36" t="s">
        <v>14</v>
      </c>
      <c r="E21" s="33">
        <v>313826</v>
      </c>
      <c r="F21" s="33">
        <v>269627</v>
      </c>
      <c r="G21" s="33">
        <v>176208</v>
      </c>
      <c r="H21" s="33">
        <v>128550</v>
      </c>
      <c r="I21" s="32">
        <v>70148</v>
      </c>
    </row>
    <row r="22" spans="1:9" ht="24.95" customHeight="1" x14ac:dyDescent="0.25">
      <c r="A22" s="24"/>
      <c r="B22" s="24"/>
      <c r="C22" s="24"/>
      <c r="D22" s="36" t="s">
        <v>15</v>
      </c>
      <c r="E22" s="33">
        <v>-6746</v>
      </c>
      <c r="F22" s="33">
        <v>27955</v>
      </c>
      <c r="G22" s="33">
        <v>-47869</v>
      </c>
      <c r="H22" s="33">
        <v>19179</v>
      </c>
      <c r="I22" s="32">
        <v>-25868</v>
      </c>
    </row>
    <row r="23" spans="1:9" ht="24.95" customHeight="1" x14ac:dyDescent="0.25">
      <c r="A23" s="24"/>
      <c r="B23" s="24"/>
      <c r="C23" s="34" t="s">
        <v>30</v>
      </c>
      <c r="D23" s="25"/>
      <c r="E23" s="33">
        <v>290024</v>
      </c>
      <c r="F23" s="33">
        <v>334527</v>
      </c>
      <c r="G23" s="33">
        <v>132986</v>
      </c>
      <c r="H23" s="33">
        <v>676790</v>
      </c>
      <c r="I23" s="33">
        <v>45502</v>
      </c>
    </row>
    <row r="24" spans="1:9" ht="24.95" customHeight="1" x14ac:dyDescent="0.25">
      <c r="A24" s="24"/>
      <c r="B24" s="24"/>
      <c r="C24" s="24"/>
      <c r="D24" s="36" t="s">
        <v>16</v>
      </c>
      <c r="E24" s="33">
        <v>285309</v>
      </c>
      <c r="F24" s="33">
        <v>206094</v>
      </c>
      <c r="G24" s="33">
        <v>101609</v>
      </c>
      <c r="H24" s="33">
        <v>364275</v>
      </c>
      <c r="I24" s="32">
        <v>-61821</v>
      </c>
    </row>
    <row r="25" spans="1:9" ht="24.95" customHeight="1" x14ac:dyDescent="0.25">
      <c r="A25" s="24"/>
      <c r="B25" s="24"/>
      <c r="C25" s="24"/>
      <c r="D25" s="36" t="s">
        <v>17</v>
      </c>
      <c r="E25" s="33">
        <v>4602</v>
      </c>
      <c r="F25" s="33">
        <v>6958</v>
      </c>
      <c r="G25" s="33">
        <v>-3205</v>
      </c>
      <c r="H25" s="33">
        <v>9974</v>
      </c>
      <c r="I25" s="32">
        <v>-3714</v>
      </c>
    </row>
    <row r="26" spans="1:9" ht="24.95" customHeight="1" x14ac:dyDescent="0.25">
      <c r="A26" s="24"/>
      <c r="B26" s="24"/>
      <c r="C26" s="24"/>
      <c r="D26" s="36" t="s">
        <v>18</v>
      </c>
      <c r="E26" s="38" t="s">
        <v>35</v>
      </c>
      <c r="F26" s="38" t="s">
        <v>35</v>
      </c>
      <c r="G26" s="38" t="s">
        <v>35</v>
      </c>
      <c r="H26" s="38" t="s">
        <v>35</v>
      </c>
      <c r="I26" s="38" t="s">
        <v>35</v>
      </c>
    </row>
    <row r="27" spans="1:9" ht="24.95" customHeight="1" x14ac:dyDescent="0.25">
      <c r="A27" s="39"/>
      <c r="B27" s="39"/>
      <c r="C27" s="24"/>
      <c r="D27" s="36" t="s">
        <v>19</v>
      </c>
      <c r="E27" s="33">
        <v>113</v>
      </c>
      <c r="F27" s="33">
        <v>121475</v>
      </c>
      <c r="G27" s="33">
        <v>34582</v>
      </c>
      <c r="H27" s="33">
        <v>302541</v>
      </c>
      <c r="I27" s="32">
        <v>111037</v>
      </c>
    </row>
    <row r="28" spans="1:9" ht="24.95" customHeight="1" x14ac:dyDescent="0.25">
      <c r="A28" s="24"/>
      <c r="B28" s="35" t="s">
        <v>20</v>
      </c>
      <c r="C28" s="35"/>
      <c r="D28" s="25"/>
      <c r="E28" s="30">
        <f t="shared" ref="E28:F28" si="5">SUM(E29:E31)</f>
        <v>104508</v>
      </c>
      <c r="F28" s="30">
        <f t="shared" si="5"/>
        <v>-13005</v>
      </c>
      <c r="G28" s="30">
        <f t="shared" ref="G28:I28" si="6">SUM(G29:G31)</f>
        <v>12292</v>
      </c>
      <c r="H28" s="30">
        <f t="shared" si="6"/>
        <v>90558</v>
      </c>
      <c r="I28" s="30">
        <f t="shared" si="6"/>
        <v>159003</v>
      </c>
    </row>
    <row r="29" spans="1:9" ht="24.95" customHeight="1" x14ac:dyDescent="0.25">
      <c r="A29" s="24"/>
      <c r="B29" s="24"/>
      <c r="C29" s="36" t="s">
        <v>21</v>
      </c>
      <c r="D29" s="25"/>
      <c r="E29" s="33">
        <v>-158</v>
      </c>
      <c r="F29" s="33">
        <v>-80</v>
      </c>
      <c r="G29" s="33">
        <v>-43</v>
      </c>
      <c r="H29" s="40">
        <v>2427</v>
      </c>
      <c r="I29" s="32">
        <v>-260</v>
      </c>
    </row>
    <row r="30" spans="1:9" ht="24.95" customHeight="1" x14ac:dyDescent="0.25">
      <c r="A30" s="24"/>
      <c r="B30" s="24"/>
      <c r="C30" s="36" t="s">
        <v>22</v>
      </c>
      <c r="D30" s="25"/>
      <c r="E30" s="38" t="s">
        <v>35</v>
      </c>
      <c r="F30" s="38" t="s">
        <v>35</v>
      </c>
      <c r="G30" s="38" t="s">
        <v>35</v>
      </c>
      <c r="H30" s="38" t="s">
        <v>35</v>
      </c>
      <c r="I30" s="38" t="s">
        <v>35</v>
      </c>
    </row>
    <row r="31" spans="1:9" ht="24.95" customHeight="1" x14ac:dyDescent="0.2">
      <c r="A31" s="41"/>
      <c r="B31" s="41"/>
      <c r="C31" s="36" t="s">
        <v>23</v>
      </c>
      <c r="D31" s="25"/>
      <c r="E31" s="33">
        <v>104666</v>
      </c>
      <c r="F31" s="33">
        <v>-12925</v>
      </c>
      <c r="G31" s="33">
        <v>12335</v>
      </c>
      <c r="H31" s="33">
        <v>88131</v>
      </c>
      <c r="I31" s="32">
        <v>159263</v>
      </c>
    </row>
    <row r="32" spans="1:9" ht="24.95" customHeight="1" x14ac:dyDescent="0.25">
      <c r="A32" s="24"/>
      <c r="B32" s="35" t="s">
        <v>33</v>
      </c>
      <c r="C32" s="42"/>
      <c r="D32" s="9"/>
      <c r="E32" s="30">
        <v>387294</v>
      </c>
      <c r="F32" s="30">
        <v>-8394</v>
      </c>
      <c r="G32" s="30">
        <v>282604</v>
      </c>
      <c r="H32" s="30">
        <v>600557</v>
      </c>
      <c r="I32" s="30">
        <v>-168848</v>
      </c>
    </row>
    <row r="33" spans="1:9" ht="24.95" customHeight="1" x14ac:dyDescent="0.25">
      <c r="A33" s="24"/>
      <c r="B33" s="43" t="s">
        <v>24</v>
      </c>
      <c r="C33" s="42"/>
      <c r="D33" s="9"/>
      <c r="E33" s="45">
        <v>0</v>
      </c>
      <c r="F33" s="45">
        <v>0</v>
      </c>
      <c r="G33" s="45">
        <v>0</v>
      </c>
      <c r="H33" s="45">
        <v>0</v>
      </c>
      <c r="I33" s="44"/>
    </row>
    <row r="34" spans="1:9" ht="24.95" customHeight="1" x14ac:dyDescent="0.25">
      <c r="A34" s="6"/>
      <c r="B34" s="46" t="s">
        <v>25</v>
      </c>
      <c r="C34" s="42"/>
      <c r="D34" s="9"/>
      <c r="E34" s="30">
        <v>175433</v>
      </c>
      <c r="F34" s="30">
        <v>74531</v>
      </c>
      <c r="G34" s="30">
        <v>30791</v>
      </c>
      <c r="H34" s="30">
        <v>-18075</v>
      </c>
      <c r="I34" s="29">
        <v>56293</v>
      </c>
    </row>
    <row r="35" spans="1:9" ht="24.95" customHeight="1" x14ac:dyDescent="0.25">
      <c r="A35" s="6"/>
      <c r="B35" s="46"/>
      <c r="C35" s="42"/>
      <c r="D35" s="9"/>
      <c r="E35" s="30"/>
      <c r="F35" s="30"/>
      <c r="G35" s="30"/>
      <c r="H35" s="30"/>
      <c r="I35" s="29"/>
    </row>
    <row r="36" spans="1:9" ht="24.95" customHeight="1" x14ac:dyDescent="0.25">
      <c r="A36" s="22" t="s">
        <v>32</v>
      </c>
      <c r="B36" s="22"/>
      <c r="C36" s="47"/>
      <c r="D36" s="47"/>
      <c r="E36" s="23">
        <f t="shared" ref="E36:F36" si="7">+E37+E38+E42+E51+E55+E56+E57</f>
        <v>1024523.9999999999</v>
      </c>
      <c r="F36" s="23">
        <f t="shared" si="7"/>
        <v>533280.00000000047</v>
      </c>
      <c r="G36" s="23">
        <f t="shared" ref="G36:I36" si="8">+G37+G38+G42+G51+G55+G56+G57</f>
        <v>428201</v>
      </c>
      <c r="H36" s="23">
        <f t="shared" si="8"/>
        <v>977916</v>
      </c>
      <c r="I36" s="23">
        <f t="shared" si="8"/>
        <v>345345</v>
      </c>
    </row>
    <row r="37" spans="1:9" ht="24.95" customHeight="1" x14ac:dyDescent="0.25">
      <c r="A37" s="24"/>
      <c r="B37" s="25" t="s">
        <v>29</v>
      </c>
      <c r="C37" s="25"/>
      <c r="D37" s="25"/>
      <c r="E37" s="26">
        <v>0</v>
      </c>
      <c r="F37" s="26">
        <v>0</v>
      </c>
      <c r="G37" s="26">
        <v>0</v>
      </c>
      <c r="H37" s="26">
        <v>0</v>
      </c>
      <c r="I37" s="26"/>
    </row>
    <row r="38" spans="1:9" ht="24.95" customHeight="1" x14ac:dyDescent="0.25">
      <c r="A38" s="24"/>
      <c r="B38" s="25" t="s">
        <v>8</v>
      </c>
      <c r="C38" s="25"/>
      <c r="D38" s="25"/>
      <c r="E38" s="44">
        <f t="shared" ref="E38:I38" si="9">SUM(E39:E41)</f>
        <v>0</v>
      </c>
      <c r="F38" s="44">
        <f t="shared" si="9"/>
        <v>0</v>
      </c>
      <c r="G38" s="44">
        <f t="shared" si="9"/>
        <v>0</v>
      </c>
      <c r="H38" s="44">
        <f t="shared" si="9"/>
        <v>0</v>
      </c>
      <c r="I38" s="44">
        <f t="shared" si="9"/>
        <v>0</v>
      </c>
    </row>
    <row r="39" spans="1:9" ht="24.95" customHeight="1" x14ac:dyDescent="0.25">
      <c r="A39" s="24"/>
      <c r="B39" s="24"/>
      <c r="C39" s="31" t="s">
        <v>9</v>
      </c>
      <c r="D39" s="25"/>
      <c r="E39" s="26">
        <v>0</v>
      </c>
      <c r="F39" s="26">
        <v>0</v>
      </c>
      <c r="G39" s="26">
        <v>0</v>
      </c>
      <c r="H39" s="26">
        <v>0</v>
      </c>
      <c r="I39" s="26"/>
    </row>
    <row r="40" spans="1:9" ht="24.95" customHeight="1" x14ac:dyDescent="0.25">
      <c r="A40" s="24"/>
      <c r="B40" s="24"/>
      <c r="C40" s="34" t="s">
        <v>10</v>
      </c>
      <c r="D40" s="25"/>
      <c r="E40" s="26">
        <v>0</v>
      </c>
      <c r="F40" s="26">
        <v>0</v>
      </c>
      <c r="G40" s="26">
        <v>0</v>
      </c>
      <c r="H40" s="26">
        <v>0</v>
      </c>
      <c r="I40" s="26"/>
    </row>
    <row r="41" spans="1:9" ht="24.95" customHeight="1" x14ac:dyDescent="0.25">
      <c r="A41" s="24"/>
      <c r="B41" s="24"/>
      <c r="C41" s="34" t="s">
        <v>11</v>
      </c>
      <c r="D41" s="25"/>
      <c r="E41" s="26">
        <v>0</v>
      </c>
      <c r="F41" s="26">
        <v>0</v>
      </c>
      <c r="G41" s="26">
        <v>0</v>
      </c>
      <c r="H41" s="26">
        <v>0</v>
      </c>
      <c r="I41" s="26"/>
    </row>
    <row r="42" spans="1:9" ht="24.95" customHeight="1" x14ac:dyDescent="0.25">
      <c r="A42" s="24"/>
      <c r="B42" s="35" t="s">
        <v>12</v>
      </c>
      <c r="C42" s="35"/>
      <c r="D42" s="25"/>
      <c r="E42" s="30">
        <f t="shared" ref="E42:F42" si="10">+E43+E46</f>
        <v>82945</v>
      </c>
      <c r="F42" s="30">
        <f t="shared" si="10"/>
        <v>-18729</v>
      </c>
      <c r="G42" s="30">
        <f t="shared" ref="G42:I42" si="11">+G43+G46</f>
        <v>1716</v>
      </c>
      <c r="H42" s="30">
        <f t="shared" si="11"/>
        <v>59521</v>
      </c>
      <c r="I42" s="30">
        <f t="shared" si="11"/>
        <v>5843</v>
      </c>
    </row>
    <row r="43" spans="1:9" ht="24.95" customHeight="1" x14ac:dyDescent="0.25">
      <c r="A43" s="24"/>
      <c r="B43" s="24"/>
      <c r="C43" s="34" t="s">
        <v>13</v>
      </c>
      <c r="D43" s="25"/>
      <c r="E43" s="48">
        <f t="shared" ref="E43:F43" si="12">SUM(E44:E45)</f>
        <v>42051</v>
      </c>
      <c r="F43" s="48">
        <f t="shared" si="12"/>
        <v>-44454</v>
      </c>
      <c r="G43" s="48">
        <f t="shared" ref="G43:I43" si="13">SUM(G44:G45)</f>
        <v>-41665</v>
      </c>
      <c r="H43" s="48">
        <f t="shared" si="13"/>
        <v>9027</v>
      </c>
      <c r="I43" s="48">
        <f t="shared" si="13"/>
        <v>31527</v>
      </c>
    </row>
    <row r="44" spans="1:9" ht="24.95" customHeight="1" x14ac:dyDescent="0.25">
      <c r="A44" s="24"/>
      <c r="B44" s="24"/>
      <c r="C44" s="24"/>
      <c r="D44" s="36" t="s">
        <v>14</v>
      </c>
      <c r="E44" s="33">
        <v>42051</v>
      </c>
      <c r="F44" s="33">
        <v>-44454</v>
      </c>
      <c r="G44" s="33">
        <v>-41665</v>
      </c>
      <c r="H44" s="33">
        <v>9027</v>
      </c>
      <c r="I44" s="32">
        <v>31527</v>
      </c>
    </row>
    <row r="45" spans="1:9" ht="24.95" customHeight="1" x14ac:dyDescent="0.25">
      <c r="A45" s="24"/>
      <c r="B45" s="24"/>
      <c r="C45" s="24"/>
      <c r="D45" s="36" t="s">
        <v>15</v>
      </c>
      <c r="E45" s="27">
        <v>0</v>
      </c>
      <c r="F45" s="27">
        <v>0</v>
      </c>
      <c r="G45" s="27">
        <v>0</v>
      </c>
      <c r="H45" s="27">
        <v>0</v>
      </c>
      <c r="I45" s="37">
        <v>0</v>
      </c>
    </row>
    <row r="46" spans="1:9" ht="24.95" customHeight="1" x14ac:dyDescent="0.25">
      <c r="A46" s="24"/>
      <c r="B46" s="24"/>
      <c r="C46" s="34" t="s">
        <v>30</v>
      </c>
      <c r="D46" s="25"/>
      <c r="E46" s="48">
        <f t="shared" ref="E46" si="14">SUM(E47:E50)</f>
        <v>40894</v>
      </c>
      <c r="F46" s="48">
        <f>SUM(F47:F50)</f>
        <v>25725</v>
      </c>
      <c r="G46" s="48">
        <f>SUM(G47:G50)</f>
        <v>43381</v>
      </c>
      <c r="H46" s="48">
        <f>SUM(H47:H50)</f>
        <v>50494</v>
      </c>
      <c r="I46" s="48">
        <f>SUM(I47:I50)</f>
        <v>-25684</v>
      </c>
    </row>
    <row r="47" spans="1:9" ht="24.95" customHeight="1" x14ac:dyDescent="0.25">
      <c r="A47" s="24"/>
      <c r="B47" s="24"/>
      <c r="C47" s="24"/>
      <c r="D47" s="36" t="s">
        <v>16</v>
      </c>
      <c r="E47" s="27">
        <v>0</v>
      </c>
      <c r="F47" s="27">
        <v>0</v>
      </c>
      <c r="G47" s="27">
        <v>0</v>
      </c>
      <c r="H47" s="27">
        <v>0</v>
      </c>
      <c r="I47" s="37"/>
    </row>
    <row r="48" spans="1:9" ht="24.95" customHeight="1" x14ac:dyDescent="0.25">
      <c r="A48" s="24"/>
      <c r="B48" s="24"/>
      <c r="C48" s="24"/>
      <c r="D48" s="36" t="s">
        <v>17</v>
      </c>
      <c r="E48" s="27">
        <v>0</v>
      </c>
      <c r="F48" s="27">
        <v>0</v>
      </c>
      <c r="G48" s="27">
        <v>0</v>
      </c>
      <c r="H48" s="27">
        <v>0</v>
      </c>
      <c r="I48" s="37"/>
    </row>
    <row r="49" spans="1:9" ht="24.95" customHeight="1" x14ac:dyDescent="0.25">
      <c r="A49" s="24"/>
      <c r="B49" s="24"/>
      <c r="C49" s="24"/>
      <c r="D49" s="36" t="s">
        <v>18</v>
      </c>
      <c r="E49" s="38" t="s">
        <v>35</v>
      </c>
      <c r="F49" s="38" t="s">
        <v>35</v>
      </c>
      <c r="G49" s="38" t="s">
        <v>35</v>
      </c>
      <c r="H49" s="38" t="s">
        <v>35</v>
      </c>
      <c r="I49" s="38" t="s">
        <v>35</v>
      </c>
    </row>
    <row r="50" spans="1:9" ht="24.95" customHeight="1" x14ac:dyDescent="0.25">
      <c r="A50" s="39"/>
      <c r="B50" s="39"/>
      <c r="C50" s="24"/>
      <c r="D50" s="36" t="s">
        <v>19</v>
      </c>
      <c r="E50" s="33">
        <v>40894</v>
      </c>
      <c r="F50" s="33">
        <v>25725</v>
      </c>
      <c r="G50" s="33">
        <v>43381</v>
      </c>
      <c r="H50" s="33">
        <v>50494</v>
      </c>
      <c r="I50" s="32">
        <v>-25684</v>
      </c>
    </row>
    <row r="51" spans="1:9" ht="24.95" customHeight="1" x14ac:dyDescent="0.25">
      <c r="A51" s="24"/>
      <c r="B51" s="35" t="s">
        <v>20</v>
      </c>
      <c r="C51" s="35"/>
      <c r="D51" s="25"/>
      <c r="E51" s="30">
        <f t="shared" ref="E51:F51" si="15">SUM(E52:E54)</f>
        <v>-1700</v>
      </c>
      <c r="F51" s="30">
        <f t="shared" si="15"/>
        <v>26063</v>
      </c>
      <c r="G51" s="30">
        <f t="shared" ref="G51:H51" si="16">SUM(G52:G54)</f>
        <v>92946</v>
      </c>
      <c r="H51" s="30">
        <f t="shared" si="16"/>
        <v>-91657</v>
      </c>
      <c r="I51" s="30">
        <f>SUM(I52:I54)</f>
        <v>61488</v>
      </c>
    </row>
    <row r="52" spans="1:9" ht="24.95" customHeight="1" x14ac:dyDescent="0.25">
      <c r="A52" s="24"/>
      <c r="B52" s="24"/>
      <c r="C52" s="36" t="s">
        <v>21</v>
      </c>
      <c r="D52" s="25"/>
      <c r="E52" s="27">
        <v>0</v>
      </c>
      <c r="F52" s="27">
        <v>0</v>
      </c>
      <c r="G52" s="27">
        <v>0</v>
      </c>
      <c r="H52" s="27">
        <v>0</v>
      </c>
      <c r="I52" s="37"/>
    </row>
    <row r="53" spans="1:9" ht="24.95" customHeight="1" x14ac:dyDescent="0.25">
      <c r="A53" s="24"/>
      <c r="B53" s="24"/>
      <c r="C53" s="36" t="s">
        <v>22</v>
      </c>
      <c r="D53" s="25"/>
      <c r="E53" s="27">
        <v>0</v>
      </c>
      <c r="F53" s="27">
        <v>0</v>
      </c>
      <c r="G53" s="27">
        <v>0</v>
      </c>
      <c r="H53" s="27">
        <v>0</v>
      </c>
      <c r="I53" s="37"/>
    </row>
    <row r="54" spans="1:9" ht="24.95" customHeight="1" x14ac:dyDescent="0.2">
      <c r="A54" s="41"/>
      <c r="B54" s="41"/>
      <c r="C54" s="36" t="s">
        <v>23</v>
      </c>
      <c r="D54" s="25"/>
      <c r="E54" s="33">
        <v>-1700</v>
      </c>
      <c r="F54" s="33">
        <v>26063</v>
      </c>
      <c r="G54" s="33">
        <v>92946</v>
      </c>
      <c r="H54" s="33">
        <v>-91657</v>
      </c>
      <c r="I54" s="32">
        <v>61488</v>
      </c>
    </row>
    <row r="55" spans="1:9" ht="24.95" customHeight="1" x14ac:dyDescent="0.25">
      <c r="A55" s="24"/>
      <c r="B55" s="35" t="s">
        <v>33</v>
      </c>
      <c r="C55" s="42"/>
      <c r="D55" s="9"/>
      <c r="E55" s="30">
        <v>549271.99999999988</v>
      </c>
      <c r="F55" s="30">
        <v>354195.00000000047</v>
      </c>
      <c r="G55" s="30">
        <v>320139</v>
      </c>
      <c r="H55" s="30">
        <v>192570</v>
      </c>
      <c r="I55" s="29">
        <v>129189</v>
      </c>
    </row>
    <row r="56" spans="1:9" ht="24.95" customHeight="1" x14ac:dyDescent="0.25">
      <c r="A56" s="24"/>
      <c r="B56" s="43" t="s">
        <v>24</v>
      </c>
      <c r="C56" s="42"/>
      <c r="D56" s="9"/>
      <c r="E56" s="30">
        <v>332287</v>
      </c>
      <c r="F56" s="30">
        <v>207182</v>
      </c>
      <c r="G56" s="30">
        <v>138161</v>
      </c>
      <c r="H56" s="30">
        <v>752693</v>
      </c>
      <c r="I56" s="29">
        <v>243542</v>
      </c>
    </row>
    <row r="57" spans="1:9" ht="24.95" customHeight="1" x14ac:dyDescent="0.25">
      <c r="A57" s="24"/>
      <c r="B57" s="46" t="s">
        <v>26</v>
      </c>
      <c r="C57" s="42"/>
      <c r="D57" s="9"/>
      <c r="E57" s="30">
        <v>61720</v>
      </c>
      <c r="F57" s="30">
        <v>-35431</v>
      </c>
      <c r="G57" s="30">
        <v>-124761</v>
      </c>
      <c r="H57" s="30">
        <v>64789</v>
      </c>
      <c r="I57" s="29">
        <v>-94717</v>
      </c>
    </row>
    <row r="58" spans="1:9" ht="24.95" customHeight="1" x14ac:dyDescent="0.25">
      <c r="A58" s="49" t="s">
        <v>34</v>
      </c>
      <c r="B58" s="49"/>
      <c r="C58" s="50"/>
      <c r="D58" s="50"/>
      <c r="E58" s="51">
        <f t="shared" ref="E58:F58" si="17">E13-E36</f>
        <v>470943.00000000012</v>
      </c>
      <c r="F58" s="51">
        <f t="shared" si="17"/>
        <v>-22665.000000000466</v>
      </c>
      <c r="G58" s="51">
        <f>G13-G36</f>
        <v>333411</v>
      </c>
      <c r="H58" s="51">
        <f>H13-H36</f>
        <v>442596</v>
      </c>
      <c r="I58" s="51">
        <f>I13-I36</f>
        <v>-155451</v>
      </c>
    </row>
    <row r="59" spans="1:9" s="1" customFormat="1" ht="30" customHeight="1" x14ac:dyDescent="0.2">
      <c r="A59" s="36" t="s">
        <v>28</v>
      </c>
      <c r="B59" s="36"/>
      <c r="C59" s="36"/>
      <c r="D59" s="36"/>
      <c r="E59" s="52">
        <f t="shared" ref="E59" si="18">E11-E58</f>
        <v>0</v>
      </c>
      <c r="F59" s="52">
        <f>F11-F58</f>
        <v>4.6566128730773926E-10</v>
      </c>
      <c r="G59" s="52">
        <f>G11-G58</f>
        <v>0</v>
      </c>
      <c r="H59" s="52">
        <f>H11-H58</f>
        <v>0</v>
      </c>
      <c r="I59" s="52">
        <f>I11-I58</f>
        <v>0</v>
      </c>
    </row>
    <row r="60" spans="1:9" ht="24.95" customHeight="1" x14ac:dyDescent="0.2"/>
    <row r="61" spans="1:9" ht="24.95" customHeight="1" x14ac:dyDescent="0.2"/>
    <row r="62" spans="1:9" ht="24.95" customHeight="1" x14ac:dyDescent="0.2"/>
    <row r="63" spans="1:9" ht="24.95" customHeight="1" x14ac:dyDescent="0.2"/>
    <row r="64" spans="1:9" ht="24.95" customHeight="1" x14ac:dyDescent="0.2"/>
    <row r="65" ht="24.95" customHeight="1" x14ac:dyDescent="0.2"/>
    <row r="66" ht="24.95" customHeight="1" x14ac:dyDescent="0.2"/>
    <row r="67" ht="24.95" customHeight="1" x14ac:dyDescent="0.2"/>
    <row r="68" ht="24.95" customHeight="1" x14ac:dyDescent="0.2"/>
    <row r="69" ht="24.95" customHeight="1" x14ac:dyDescent="0.2"/>
    <row r="70" ht="24.95" customHeight="1" x14ac:dyDescent="0.2"/>
    <row r="71" ht="24.95" customHeight="1" x14ac:dyDescent="0.2"/>
    <row r="72" ht="24.95" customHeight="1" x14ac:dyDescent="0.2"/>
    <row r="73" ht="24.95" customHeight="1" x14ac:dyDescent="0.2"/>
    <row r="74" ht="24.95" customHeight="1" x14ac:dyDescent="0.2"/>
    <row r="75" ht="24.95" customHeight="1" x14ac:dyDescent="0.2"/>
    <row r="76" ht="24.95" customHeight="1" x14ac:dyDescent="0.2"/>
    <row r="77" ht="24.95" customHeight="1" x14ac:dyDescent="0.2"/>
    <row r="78" ht="24.95" customHeight="1" x14ac:dyDescent="0.2"/>
    <row r="79" ht="24.95" customHeight="1" x14ac:dyDescent="0.2"/>
    <row r="80" ht="24.95" customHeight="1" x14ac:dyDescent="0.2"/>
    <row r="81" ht="24.95" customHeight="1" x14ac:dyDescent="0.2"/>
    <row r="82" ht="24.95" customHeight="1" x14ac:dyDescent="0.2"/>
    <row r="83" ht="24.95" customHeight="1" x14ac:dyDescent="0.2"/>
    <row r="84" ht="24.95" customHeight="1" x14ac:dyDescent="0.2"/>
    <row r="85" ht="24.95" customHeight="1" x14ac:dyDescent="0.2"/>
    <row r="86" ht="24.95" customHeight="1" x14ac:dyDescent="0.2"/>
    <row r="87" ht="24.95" customHeight="1" x14ac:dyDescent="0.2"/>
    <row r="88" ht="24.95" customHeight="1" x14ac:dyDescent="0.2"/>
    <row r="89" ht="24.95" customHeight="1" x14ac:dyDescent="0.2"/>
    <row r="90" ht="24.95" customHeight="1" x14ac:dyDescent="0.2"/>
    <row r="91" ht="24.95" customHeight="1" x14ac:dyDescent="0.2"/>
    <row r="92" ht="24.95" customHeight="1" x14ac:dyDescent="0.2"/>
    <row r="93" ht="24.95" customHeight="1" x14ac:dyDescent="0.2"/>
    <row r="94" ht="24.95" customHeight="1" x14ac:dyDescent="0.2"/>
    <row r="95" ht="24.95" customHeight="1" x14ac:dyDescent="0.2"/>
    <row r="96" ht="24.95" customHeight="1" x14ac:dyDescent="0.2"/>
    <row r="97" ht="24.95" customHeight="1" x14ac:dyDescent="0.2"/>
    <row r="98" ht="24.95" customHeight="1" x14ac:dyDescent="0.2"/>
    <row r="99" ht="24.95" customHeight="1" x14ac:dyDescent="0.2"/>
    <row r="100" ht="24.95" customHeight="1" x14ac:dyDescent="0.2"/>
    <row r="101" ht="24.95" customHeight="1" x14ac:dyDescent="0.2"/>
    <row r="102" ht="24.95" customHeight="1" x14ac:dyDescent="0.2"/>
    <row r="103" ht="24.95" customHeight="1" x14ac:dyDescent="0.2"/>
    <row r="104" ht="24.95" customHeight="1" x14ac:dyDescent="0.2"/>
    <row r="105" ht="24.95" customHeight="1" x14ac:dyDescent="0.2"/>
    <row r="106" ht="24.95" customHeight="1" x14ac:dyDescent="0.2"/>
    <row r="107" ht="24.95" customHeight="1" x14ac:dyDescent="0.2"/>
    <row r="108" ht="24.95" customHeight="1" x14ac:dyDescent="0.2"/>
    <row r="109" ht="24.95" customHeight="1" x14ac:dyDescent="0.2"/>
    <row r="110" ht="24.95" customHeight="1" x14ac:dyDescent="0.2"/>
    <row r="111" ht="24.95" customHeight="1" x14ac:dyDescent="0.2"/>
    <row r="112" ht="24.95" customHeight="1" x14ac:dyDescent="0.2"/>
    <row r="113" ht="24.95" customHeight="1" x14ac:dyDescent="0.2"/>
    <row r="114" ht="24.95" customHeight="1" x14ac:dyDescent="0.2"/>
    <row r="115" ht="24.95" customHeight="1" x14ac:dyDescent="0.2"/>
    <row r="116" ht="24.95" customHeight="1" x14ac:dyDescent="0.2"/>
    <row r="117" ht="24.95" customHeight="1" x14ac:dyDescent="0.2"/>
    <row r="118" ht="24.95" customHeight="1" x14ac:dyDescent="0.2"/>
  </sheetData>
  <mergeCells count="3">
    <mergeCell ref="A5:D5"/>
    <mergeCell ref="A3:I3"/>
    <mergeCell ref="A1:I1"/>
  </mergeCells>
  <phoneticPr fontId="3" type="noConversion"/>
  <printOptions horizontalCentered="1"/>
  <pageMargins left="0.47244094488188981" right="0.51181102362204722" top="0.55118110236220474" bottom="0.39370078740157483" header="0" footer="0"/>
  <pageSetup paperSize="9" scale="45" orientation="portrait" r:id="rId1"/>
  <headerFooter alignWithMargins="0"/>
  <ignoredErrors>
    <ignoredError sqref="E51:I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2020-03-13T07:00:04Z</cp:lastPrinted>
  <dcterms:created xsi:type="dcterms:W3CDTF">2009-03-21T10:57:44Z</dcterms:created>
  <dcterms:modified xsi:type="dcterms:W3CDTF">2020-03-26T01:51:58Z</dcterms:modified>
</cp:coreProperties>
</file>